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775" yWindow="-15" windowWidth="8835" windowHeight="11640"/>
  </bookViews>
  <sheets>
    <sheet name="Traverse_GCPs" sheetId="1" r:id="rId1"/>
  </sheets>
  <calcPr calcId="152511"/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C25" i="1"/>
  <c r="C24" i="1"/>
  <c r="F23" i="1" l="1"/>
  <c r="F24" i="1" s="1"/>
  <c r="F2" i="1"/>
  <c r="F5" i="1"/>
  <c r="F8" i="1"/>
  <c r="F3" i="1"/>
  <c r="F20" i="1"/>
  <c r="F4" i="1"/>
  <c r="F21" i="1"/>
  <c r="F9" i="1"/>
  <c r="F7" i="1"/>
  <c r="F14" i="1"/>
  <c r="F11" i="1"/>
  <c r="F10" i="1"/>
  <c r="F16" i="1"/>
  <c r="F18" i="1"/>
  <c r="F15" i="1"/>
  <c r="F17" i="1"/>
  <c r="F13" i="1"/>
  <c r="F6" i="1"/>
  <c r="F19" i="1"/>
  <c r="F12" i="1"/>
</calcChain>
</file>

<file path=xl/sharedStrings.xml><?xml version="1.0" encoding="utf-8"?>
<sst xmlns="http://schemas.openxmlformats.org/spreadsheetml/2006/main" count="40" uniqueCount="39">
  <si>
    <t>GCP</t>
  </si>
  <si>
    <t>Easting meters</t>
  </si>
  <si>
    <t>Northing meters</t>
  </si>
  <si>
    <t>Datum: NAD83(2011)</t>
  </si>
  <si>
    <t>Epoch: Epoch 2010</t>
  </si>
  <si>
    <t>Geoid: 12A</t>
  </si>
  <si>
    <t>UTM Unit: Meter</t>
  </si>
  <si>
    <t>MSL Unit: US survey foot</t>
  </si>
  <si>
    <t>MAR301</t>
  </si>
  <si>
    <t>MAR302</t>
  </si>
  <si>
    <t>MAR303</t>
  </si>
  <si>
    <t>MAR304</t>
  </si>
  <si>
    <t>MAR306</t>
  </si>
  <si>
    <t>MAR307</t>
  </si>
  <si>
    <t>MAR308</t>
  </si>
  <si>
    <t>MAR309</t>
  </si>
  <si>
    <t>MAR310</t>
  </si>
  <si>
    <t>MAR311</t>
  </si>
  <si>
    <t>MAR312</t>
  </si>
  <si>
    <t>MAR313</t>
  </si>
  <si>
    <t>MAR314</t>
  </si>
  <si>
    <t>MAR316</t>
  </si>
  <si>
    <t>MAR317</t>
  </si>
  <si>
    <t>MAR318</t>
  </si>
  <si>
    <t>MAR319</t>
  </si>
  <si>
    <t>MAR320</t>
  </si>
  <si>
    <t>UTM Zone: 16</t>
  </si>
  <si>
    <t>MAR323</t>
  </si>
  <si>
    <t>MAR324</t>
  </si>
  <si>
    <t>LiDAR Elevation US feet</t>
  </si>
  <si>
    <t>Checkpoint Elevation</t>
  </si>
  <si>
    <t>Δ Z</t>
  </si>
  <si>
    <t>Z Mean</t>
  </si>
  <si>
    <t xml:space="preserve"> </t>
  </si>
  <si>
    <t>RMSE:</t>
  </si>
  <si>
    <t>Z Min:</t>
  </si>
  <si>
    <t>* 1.9600</t>
  </si>
  <si>
    <t>Z Max:</t>
  </si>
  <si>
    <r>
      <t xml:space="preserve">        Δ Z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</si>
</sst>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/>
    <xf numFmtId="0" fontId="16" fillId="0" borderId="0" xfId="0" applyFont="1"/>
    <xf numFmtId="0" fontId="16" fillId="0" borderId="1" xfId="0" applyFont="1" applyBorder="1"/>
    <xf numFmtId="0" fontId="18" fillId="0" borderId="0" xfId="0" applyFont="1"/>
    <xf numFmtId="0" fontId="19" fillId="0" borderId="11" xfId="0" applyFont="1" applyBorder="1" applyAlignment="1">
      <alignment horizontal="right"/>
    </xf>
    <xf numFmtId="2" fontId="19" fillId="0" borderId="12" xfId="0" applyNumberFormat="1" applyFont="1" applyBorder="1"/>
    <xf numFmtId="0" fontId="19" fillId="0" borderId="12" xfId="0" applyFont="1" applyBorder="1"/>
    <xf numFmtId="0" fontId="19" fillId="0" borderId="12" xfId="0" applyFont="1" applyBorder="1" applyAlignment="1">
      <alignment horizontal="right"/>
    </xf>
    <xf numFmtId="164" fontId="19" fillId="0" borderId="13" xfId="0" applyNumberFormat="1" applyFont="1" applyBorder="1"/>
    <xf numFmtId="0" fontId="19" fillId="0" borderId="14" xfId="0" applyFont="1" applyBorder="1" applyAlignment="1">
      <alignment horizontal="right"/>
    </xf>
    <xf numFmtId="2" fontId="19" fillId="0" borderId="0" xfId="0" applyNumberFormat="1" applyFont="1" applyBorder="1"/>
    <xf numFmtId="0" fontId="19" fillId="0" borderId="0" xfId="0" applyFont="1" applyBorder="1"/>
    <xf numFmtId="0" fontId="19" fillId="0" borderId="0" xfId="0" applyFont="1" applyBorder="1" applyAlignment="1">
      <alignment horizontal="right"/>
    </xf>
    <xf numFmtId="164" fontId="19" fillId="0" borderId="15" xfId="0" applyNumberFormat="1" applyFont="1" applyBorder="1"/>
    <xf numFmtId="0" fontId="19" fillId="0" borderId="16" xfId="0" applyFont="1" applyBorder="1" applyAlignment="1">
      <alignment horizontal="right"/>
    </xf>
    <xf numFmtId="2" fontId="19" fillId="0" borderId="17" xfId="0" applyNumberFormat="1" applyFont="1" applyBorder="1"/>
    <xf numFmtId="0" fontId="0" fillId="0" borderId="17" xfId="0" applyBorder="1"/>
    <xf numFmtId="0" fontId="0" fillId="0" borderId="17" xfId="0" applyBorder="1" applyAlignment="1">
      <alignment horizontal="right"/>
    </xf>
    <xf numFmtId="0" fontId="0" fillId="0" borderId="18" xfId="0" applyBorder="1"/>
    <xf numFmtId="165" fontId="19" fillId="0" borderId="0" xfId="0" applyNumberFormat="1" applyFont="1" applyFill="1" applyBorder="1"/>
    <xf numFmtId="165" fontId="0" fillId="0" borderId="12" xfId="0" applyNumberFormat="1" applyFill="1" applyBorder="1"/>
    <xf numFmtId="165" fontId="0" fillId="0" borderId="0" xfId="0" applyNumberFormat="1" applyBorder="1"/>
    <xf numFmtId="165" fontId="0" fillId="0" borderId="17" xfId="0" applyNumberFormat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I8" sqref="I8"/>
    </sheetView>
  </sheetViews>
  <sheetFormatPr defaultRowHeight="15" x14ac:dyDescent="0.25"/>
  <cols>
    <col min="1" max="1" width="7.85546875" bestFit="1" customWidth="1"/>
    <col min="2" max="2" width="14.140625" bestFit="1" customWidth="1"/>
    <col min="3" max="3" width="15.7109375" bestFit="1" customWidth="1"/>
    <col min="4" max="4" width="23.42578125" customWidth="1"/>
    <col min="5" max="5" width="30.7109375" customWidth="1"/>
  </cols>
  <sheetData>
    <row r="1" spans="1:7" s="1" customFormat="1" ht="15.75" thickBot="1" x14ac:dyDescent="0.3">
      <c r="A1" s="2" t="s">
        <v>0</v>
      </c>
      <c r="B1" s="2" t="s">
        <v>1</v>
      </c>
      <c r="C1" s="2" t="s">
        <v>2</v>
      </c>
      <c r="D1" s="1" t="s">
        <v>29</v>
      </c>
      <c r="E1" s="1" t="s">
        <v>30</v>
      </c>
      <c r="F1" s="3" t="s">
        <v>31</v>
      </c>
      <c r="G1" s="19" t="s">
        <v>38</v>
      </c>
    </row>
    <row r="2" spans="1:7" x14ac:dyDescent="0.25">
      <c r="A2" t="s">
        <v>18</v>
      </c>
      <c r="B2">
        <v>389981.70199999999</v>
      </c>
      <c r="C2">
        <v>5030463.1050000004</v>
      </c>
      <c r="D2">
        <v>1277.51</v>
      </c>
      <c r="E2">
        <v>1278.2080000000001</v>
      </c>
      <c r="F2">
        <f t="shared" ref="F2:F21" si="0">SUM(E2-D2)</f>
        <v>0.69800000000009277</v>
      </c>
      <c r="G2" s="20">
        <f>(D2-E2)^2</f>
        <v>0.48720400000012948</v>
      </c>
    </row>
    <row r="3" spans="1:7" x14ac:dyDescent="0.25">
      <c r="A3" t="s">
        <v>11</v>
      </c>
      <c r="B3">
        <v>390998.94300000003</v>
      </c>
      <c r="C3">
        <v>5056523.3310000002</v>
      </c>
      <c r="D3">
        <v>1460.73</v>
      </c>
      <c r="E3">
        <v>1461.22</v>
      </c>
      <c r="F3">
        <f t="shared" si="0"/>
        <v>0.49000000000000909</v>
      </c>
      <c r="G3" s="21">
        <f t="shared" ref="G3:G21" si="1">(D3-E3)^2</f>
        <v>0.24010000000000892</v>
      </c>
    </row>
    <row r="4" spans="1:7" x14ac:dyDescent="0.25">
      <c r="A4" t="s">
        <v>13</v>
      </c>
      <c r="B4">
        <v>417069.266</v>
      </c>
      <c r="C4">
        <v>5039669.9009999996</v>
      </c>
      <c r="D4">
        <v>963.47</v>
      </c>
      <c r="E4">
        <v>963.67600000000004</v>
      </c>
      <c r="F4">
        <f t="shared" si="0"/>
        <v>0.20600000000001728</v>
      </c>
      <c r="G4" s="21">
        <f t="shared" si="1"/>
        <v>4.2436000000007121E-2</v>
      </c>
    </row>
    <row r="5" spans="1:7" x14ac:dyDescent="0.25">
      <c r="A5" t="s">
        <v>9</v>
      </c>
      <c r="B5">
        <v>434791.42599999998</v>
      </c>
      <c r="C5">
        <v>5056630.4369999999</v>
      </c>
      <c r="D5">
        <v>853.69</v>
      </c>
      <c r="E5">
        <v>853.80200000000002</v>
      </c>
      <c r="F5">
        <f t="shared" si="0"/>
        <v>0.11199999999996635</v>
      </c>
      <c r="G5" s="21">
        <f t="shared" si="1"/>
        <v>1.2543999999992462E-2</v>
      </c>
    </row>
    <row r="6" spans="1:7" x14ac:dyDescent="0.25">
      <c r="A6" t="s">
        <v>27</v>
      </c>
      <c r="B6">
        <v>422049.65899999999</v>
      </c>
      <c r="C6">
        <v>5009292.1220000004</v>
      </c>
      <c r="D6">
        <v>681.6</v>
      </c>
      <c r="E6">
        <v>681.697</v>
      </c>
      <c r="F6">
        <f t="shared" si="0"/>
        <v>9.6999999999979991E-2</v>
      </c>
      <c r="G6" s="21">
        <f t="shared" si="1"/>
        <v>9.4089999999961184E-3</v>
      </c>
    </row>
    <row r="7" spans="1:7" x14ac:dyDescent="0.25">
      <c r="A7" t="s">
        <v>16</v>
      </c>
      <c r="B7">
        <v>416261.495</v>
      </c>
      <c r="C7">
        <v>5030831.0389999999</v>
      </c>
      <c r="D7">
        <v>943.39</v>
      </c>
      <c r="E7">
        <v>943.47299999999996</v>
      </c>
      <c r="F7">
        <f t="shared" si="0"/>
        <v>8.2999999999969987E-2</v>
      </c>
      <c r="G7" s="21">
        <f t="shared" si="1"/>
        <v>6.888999999995018E-3</v>
      </c>
    </row>
    <row r="8" spans="1:7" x14ac:dyDescent="0.25">
      <c r="A8" t="s">
        <v>10</v>
      </c>
      <c r="B8">
        <v>412777.82500000001</v>
      </c>
      <c r="C8">
        <v>5053452.5930000003</v>
      </c>
      <c r="D8">
        <v>1188.73</v>
      </c>
      <c r="E8">
        <v>1188.797</v>
      </c>
      <c r="F8">
        <f t="shared" si="0"/>
        <v>6.7000000000007276E-2</v>
      </c>
      <c r="G8" s="21">
        <f t="shared" si="1"/>
        <v>4.4890000000009748E-3</v>
      </c>
    </row>
    <row r="9" spans="1:7" x14ac:dyDescent="0.25">
      <c r="A9" t="s">
        <v>15</v>
      </c>
      <c r="B9">
        <v>429171.86700000003</v>
      </c>
      <c r="C9">
        <v>5029298.8030000003</v>
      </c>
      <c r="D9">
        <v>720.64</v>
      </c>
      <c r="E9">
        <v>720.58199999999999</v>
      </c>
      <c r="F9">
        <f t="shared" si="0"/>
        <v>-5.7999999999992724E-2</v>
      </c>
      <c r="G9" s="21">
        <f t="shared" si="1"/>
        <v>3.3639999999991559E-3</v>
      </c>
    </row>
    <row r="10" spans="1:7" x14ac:dyDescent="0.25">
      <c r="A10" t="s">
        <v>20</v>
      </c>
      <c r="B10">
        <v>422310.42200000002</v>
      </c>
      <c r="C10">
        <v>5016917.0990000004</v>
      </c>
      <c r="D10">
        <v>735.76</v>
      </c>
      <c r="E10">
        <v>735.69399999999996</v>
      </c>
      <c r="F10">
        <f t="shared" si="0"/>
        <v>-6.6000000000030923E-2</v>
      </c>
      <c r="G10" s="21">
        <f t="shared" si="1"/>
        <v>4.3560000000040814E-3</v>
      </c>
    </row>
    <row r="11" spans="1:7" x14ac:dyDescent="0.25">
      <c r="A11" t="s">
        <v>19</v>
      </c>
      <c r="B11">
        <v>400419.96100000001</v>
      </c>
      <c r="C11">
        <v>5012047.8820000002</v>
      </c>
      <c r="D11">
        <v>923.42</v>
      </c>
      <c r="E11">
        <v>923.33799999999997</v>
      </c>
      <c r="F11">
        <f t="shared" si="0"/>
        <v>-8.1999999999993634E-2</v>
      </c>
      <c r="G11" s="21">
        <f t="shared" si="1"/>
        <v>6.7239999999989556E-3</v>
      </c>
    </row>
    <row r="12" spans="1:7" x14ac:dyDescent="0.25">
      <c r="A12" t="s">
        <v>8</v>
      </c>
      <c r="B12">
        <v>419593.58299999998</v>
      </c>
      <c r="C12">
        <v>5068944.7479999997</v>
      </c>
      <c r="D12">
        <v>1164.56</v>
      </c>
      <c r="E12">
        <v>1164.4739999999999</v>
      </c>
      <c r="F12">
        <f t="shared" si="0"/>
        <v>-8.6000000000012733E-2</v>
      </c>
      <c r="G12" s="21">
        <f t="shared" si="1"/>
        <v>7.3960000000021899E-3</v>
      </c>
    </row>
    <row r="13" spans="1:7" x14ac:dyDescent="0.25">
      <c r="A13" t="s">
        <v>25</v>
      </c>
      <c r="B13">
        <v>450650.66700000002</v>
      </c>
      <c r="C13">
        <v>4987499.38</v>
      </c>
      <c r="D13">
        <v>591.86</v>
      </c>
      <c r="E13">
        <v>591.77300000000002</v>
      </c>
      <c r="F13">
        <f t="shared" si="0"/>
        <v>-8.6999999999989086E-2</v>
      </c>
      <c r="G13" s="21">
        <f t="shared" si="1"/>
        <v>7.5689999999981007E-3</v>
      </c>
    </row>
    <row r="14" spans="1:7" x14ac:dyDescent="0.25">
      <c r="A14" t="s">
        <v>17</v>
      </c>
      <c r="B14">
        <v>404047.40100000001</v>
      </c>
      <c r="C14">
        <v>5024179.1229999997</v>
      </c>
      <c r="D14">
        <v>988.35</v>
      </c>
      <c r="E14">
        <v>988.25900000000001</v>
      </c>
      <c r="F14">
        <f t="shared" si="0"/>
        <v>-9.1000000000008185E-2</v>
      </c>
      <c r="G14" s="21">
        <f t="shared" si="1"/>
        <v>8.2810000000014903E-3</v>
      </c>
    </row>
    <row r="15" spans="1:7" x14ac:dyDescent="0.25">
      <c r="A15" t="s">
        <v>23</v>
      </c>
      <c r="B15">
        <v>417960.58100000001</v>
      </c>
      <c r="C15">
        <v>4987530.6940000001</v>
      </c>
      <c r="D15">
        <v>714.66</v>
      </c>
      <c r="E15">
        <v>714.56600000000003</v>
      </c>
      <c r="F15">
        <f t="shared" si="0"/>
        <v>-9.3999999999937245E-2</v>
      </c>
      <c r="G15" s="21">
        <f t="shared" si="1"/>
        <v>8.8359999999882022E-3</v>
      </c>
    </row>
    <row r="16" spans="1:7" x14ac:dyDescent="0.25">
      <c r="A16" t="s">
        <v>21</v>
      </c>
      <c r="B16">
        <v>438790.06900000002</v>
      </c>
      <c r="C16">
        <v>5003110.0530000003</v>
      </c>
      <c r="D16">
        <v>699.85</v>
      </c>
      <c r="E16">
        <v>699.74599999999998</v>
      </c>
      <c r="F16">
        <f t="shared" si="0"/>
        <v>-0.10400000000004184</v>
      </c>
      <c r="G16" s="21">
        <f t="shared" si="1"/>
        <v>1.0816000000008702E-2</v>
      </c>
    </row>
    <row r="17" spans="1:7" x14ac:dyDescent="0.25">
      <c r="A17" t="s">
        <v>24</v>
      </c>
      <c r="B17">
        <v>434604.64199999999</v>
      </c>
      <c r="C17">
        <v>4986541.6849999996</v>
      </c>
      <c r="D17">
        <v>637.4</v>
      </c>
      <c r="E17">
        <v>637.25400000000002</v>
      </c>
      <c r="F17">
        <f t="shared" si="0"/>
        <v>-0.14599999999995816</v>
      </c>
      <c r="G17" s="21">
        <f t="shared" si="1"/>
        <v>2.1315999999987782E-2</v>
      </c>
    </row>
    <row r="18" spans="1:7" x14ac:dyDescent="0.25">
      <c r="A18" t="s">
        <v>22</v>
      </c>
      <c r="B18">
        <v>416977.74900000001</v>
      </c>
      <c r="C18">
        <v>5003698.0769999996</v>
      </c>
      <c r="D18">
        <v>800.73</v>
      </c>
      <c r="E18">
        <v>800.52300000000002</v>
      </c>
      <c r="F18">
        <f t="shared" si="0"/>
        <v>-0.20699999999999363</v>
      </c>
      <c r="G18" s="21">
        <f t="shared" si="1"/>
        <v>4.2848999999997361E-2</v>
      </c>
    </row>
    <row r="19" spans="1:7" x14ac:dyDescent="0.25">
      <c r="A19" t="s">
        <v>28</v>
      </c>
      <c r="B19">
        <v>445123.16100000002</v>
      </c>
      <c r="C19">
        <v>5019477.0350000001</v>
      </c>
      <c r="D19">
        <v>671.56</v>
      </c>
      <c r="E19">
        <v>671.27499999999998</v>
      </c>
      <c r="F19">
        <f t="shared" si="0"/>
        <v>-0.28499999999996817</v>
      </c>
      <c r="G19" s="21">
        <f t="shared" si="1"/>
        <v>8.1224999999981853E-2</v>
      </c>
    </row>
    <row r="20" spans="1:7" x14ac:dyDescent="0.25">
      <c r="A20" t="s">
        <v>12</v>
      </c>
      <c r="B20">
        <v>401478.72600000002</v>
      </c>
      <c r="C20">
        <v>5042161.5640000002</v>
      </c>
      <c r="D20">
        <v>1158.98</v>
      </c>
      <c r="E20">
        <v>1158.462</v>
      </c>
      <c r="F20">
        <f t="shared" si="0"/>
        <v>-0.5180000000000291</v>
      </c>
      <c r="G20" s="21">
        <f t="shared" si="1"/>
        <v>0.26832400000003015</v>
      </c>
    </row>
    <row r="21" spans="1:7" x14ac:dyDescent="0.25">
      <c r="A21" t="s">
        <v>14</v>
      </c>
      <c r="B21">
        <v>433219.18199999997</v>
      </c>
      <c r="C21">
        <v>5038470.9029999999</v>
      </c>
      <c r="D21">
        <v>847.75</v>
      </c>
      <c r="E21">
        <v>847.05200000000002</v>
      </c>
      <c r="F21">
        <f t="shared" si="0"/>
        <v>-0.69799999999997908</v>
      </c>
      <c r="G21" s="22">
        <f t="shared" si="1"/>
        <v>0.48720399999997077</v>
      </c>
    </row>
    <row r="23" spans="1:7" x14ac:dyDescent="0.25">
      <c r="B23" s="4" t="s">
        <v>32</v>
      </c>
      <c r="C23" s="5">
        <v>5.5400000000003044E-2</v>
      </c>
      <c r="D23" s="6" t="s">
        <v>33</v>
      </c>
      <c r="E23" s="7" t="s">
        <v>34</v>
      </c>
      <c r="F23" s="8">
        <f>SQRT(SUM(G2:G21)/20)</f>
        <v>0.29676008828682626</v>
      </c>
    </row>
    <row r="24" spans="1:7" x14ac:dyDescent="0.25">
      <c r="A24" t="s">
        <v>3</v>
      </c>
      <c r="B24" s="9" t="s">
        <v>35</v>
      </c>
      <c r="C24" s="10">
        <f>MIN($M$4:$M$23)</f>
        <v>0</v>
      </c>
      <c r="D24" s="11" t="s">
        <v>33</v>
      </c>
      <c r="E24" s="12" t="s">
        <v>36</v>
      </c>
      <c r="F24" s="13">
        <f>1.96*F23</f>
        <v>0.58164977304217946</v>
      </c>
    </row>
    <row r="25" spans="1:7" x14ac:dyDescent="0.25">
      <c r="A25" t="s">
        <v>4</v>
      </c>
      <c r="B25" s="14" t="s">
        <v>37</v>
      </c>
      <c r="C25" s="15">
        <f>MAX($M$4:$M$23)</f>
        <v>0</v>
      </c>
      <c r="D25" s="16"/>
      <c r="E25" s="17"/>
      <c r="F25" s="18"/>
    </row>
    <row r="26" spans="1:7" x14ac:dyDescent="0.25">
      <c r="A26" t="s">
        <v>5</v>
      </c>
    </row>
    <row r="27" spans="1:7" x14ac:dyDescent="0.25">
      <c r="A27" t="s">
        <v>26</v>
      </c>
    </row>
    <row r="28" spans="1:7" x14ac:dyDescent="0.25">
      <c r="A28" t="s">
        <v>6</v>
      </c>
    </row>
    <row r="29" spans="1:7" x14ac:dyDescent="0.25">
      <c r="A29" t="s">
        <v>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Traverse_GCPs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Hummel</dc:creator>
  <cp:lastModifiedBy>Brannock, Lee</cp:lastModifiedBy>
  <dcterms:created xsi:type="dcterms:W3CDTF">2011-05-27T18:15:13Z</dcterms:created>
  <dcterms:modified xsi:type="dcterms:W3CDTF">2015-10-16T13:54:41Z</dcterms:modified>
</cp:coreProperties>
</file>